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"/>
    </mc:Choice>
  </mc:AlternateContent>
  <xr:revisionPtr revIDLastSave="0" documentId="8_{385C9724-ED4F-4E47-A030-68242D4C9A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1" l="1"/>
  <c r="H10" i="1"/>
  <c r="K10" i="1"/>
  <c r="J10" i="1"/>
  <c r="H9" i="1"/>
  <c r="K9" i="1"/>
  <c r="J9" i="1"/>
  <c r="G10" i="1"/>
  <c r="E10" i="1"/>
  <c r="F10" i="1"/>
  <c r="G9" i="1" l="1"/>
  <c r="L10" i="1" l="1"/>
  <c r="I9" i="1" l="1"/>
  <c r="E9" i="1" l="1"/>
  <c r="L9" i="1" l="1"/>
</calcChain>
</file>

<file path=xl/sharedStrings.xml><?xml version="1.0" encoding="utf-8"?>
<sst xmlns="http://schemas.openxmlformats.org/spreadsheetml/2006/main" count="30" uniqueCount="25">
  <si>
    <t>Superintendent and Staff Compensated $100,000 or More</t>
  </si>
  <si>
    <t>Position</t>
  </si>
  <si>
    <t>Salary</t>
  </si>
  <si>
    <t>Employer</t>
  </si>
  <si>
    <t xml:space="preserve">Social </t>
  </si>
  <si>
    <t>Security</t>
  </si>
  <si>
    <t>Contribution</t>
  </si>
  <si>
    <t>Retirement</t>
  </si>
  <si>
    <t>Life</t>
  </si>
  <si>
    <t>Insurance</t>
  </si>
  <si>
    <t>Long Term</t>
  </si>
  <si>
    <t>Disability</t>
  </si>
  <si>
    <t>Dental</t>
  </si>
  <si>
    <t xml:space="preserve">Health </t>
  </si>
  <si>
    <t>Total</t>
  </si>
  <si>
    <t>Compensation</t>
  </si>
  <si>
    <t>Superintendent</t>
  </si>
  <si>
    <t>Vision</t>
  </si>
  <si>
    <t>&amp; AD &amp; D</t>
  </si>
  <si>
    <t>Carney Nadeau Public Schools</t>
  </si>
  <si>
    <t>Assistant Superintendent</t>
  </si>
  <si>
    <t>Cash In</t>
  </si>
  <si>
    <t xml:space="preserve">Lieu </t>
  </si>
  <si>
    <t>Fiscal Year 2025 - 2026</t>
  </si>
  <si>
    <t>Annuity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</si>
</sst>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7" fontId="0" fillId="0" borderId="0" xfId="0" applyNumberFormat="1"/>
    <xf numFmtId="7" fontId="1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I10" sqref="I10"/>
    </sheetView>
  </sheetViews>
  <sheetFormatPr defaultRowHeight="15" x14ac:dyDescent="0.25"/>
  <cols>
    <col min="1" max="1" width="23.85546875" bestFit="1" customWidth="1"/>
    <col min="2" max="2" width="11.85546875" bestFit="1" customWidth="1"/>
    <col min="3" max="3" width="11.85546875" customWidth="1"/>
    <col min="4" max="4" width="12" customWidth="1"/>
    <col min="5" max="6" width="13.140625" customWidth="1"/>
    <col min="7" max="7" width="14.42578125" customWidth="1"/>
    <col min="9" max="9" width="10.140625" bestFit="1" customWidth="1"/>
    <col min="10" max="10" width="9.85546875" bestFit="1" customWidth="1"/>
    <col min="11" max="11" width="9.5703125" customWidth="1"/>
    <col min="12" max="12" width="15.5703125" customWidth="1"/>
  </cols>
  <sheetData>
    <row r="1" spans="1:13" ht="15.75" x14ac:dyDescent="0.25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3" ht="15.75" x14ac:dyDescent="0.25">
      <c r="A2" s="4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ht="15.75" x14ac:dyDescent="0.25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 t="s">
        <v>3</v>
      </c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 t="s">
        <v>4</v>
      </c>
      <c r="F6" s="1"/>
      <c r="G6" s="1" t="s">
        <v>3</v>
      </c>
      <c r="H6" s="1"/>
      <c r="I6" s="1" t="s">
        <v>10</v>
      </c>
      <c r="J6" s="1"/>
      <c r="K6" s="1"/>
      <c r="M6" s="1"/>
    </row>
    <row r="7" spans="1:13" x14ac:dyDescent="0.25">
      <c r="A7" s="1"/>
      <c r="B7" s="1"/>
      <c r="C7" s="1" t="s">
        <v>21</v>
      </c>
      <c r="D7" s="1" t="s">
        <v>13</v>
      </c>
      <c r="E7" s="1" t="s">
        <v>5</v>
      </c>
      <c r="F7" s="1"/>
      <c r="G7" s="1" t="s">
        <v>7</v>
      </c>
      <c r="H7" s="1" t="s">
        <v>8</v>
      </c>
      <c r="I7" s="1" t="s">
        <v>11</v>
      </c>
      <c r="J7" s="1" t="s">
        <v>12</v>
      </c>
      <c r="K7" s="1" t="s">
        <v>17</v>
      </c>
      <c r="L7" s="1" t="s">
        <v>14</v>
      </c>
      <c r="M7" s="1"/>
    </row>
    <row r="8" spans="1:13" x14ac:dyDescent="0.25">
      <c r="A8" s="1" t="s">
        <v>1</v>
      </c>
      <c r="B8" s="1" t="s">
        <v>2</v>
      </c>
      <c r="C8" s="1" t="s">
        <v>22</v>
      </c>
      <c r="D8" s="1" t="s">
        <v>9</v>
      </c>
      <c r="E8" s="1" t="s">
        <v>6</v>
      </c>
      <c r="F8" s="1" t="s">
        <v>24</v>
      </c>
      <c r="G8" s="1" t="s">
        <v>6</v>
      </c>
      <c r="H8" s="1" t="s">
        <v>9</v>
      </c>
      <c r="I8" s="1" t="s">
        <v>18</v>
      </c>
      <c r="J8" s="1" t="s">
        <v>9</v>
      </c>
      <c r="K8" s="1" t="s">
        <v>9</v>
      </c>
      <c r="L8" s="1" t="s">
        <v>15</v>
      </c>
      <c r="M8" s="1"/>
    </row>
    <row r="9" spans="1:13" x14ac:dyDescent="0.25">
      <c r="A9" t="s">
        <v>16</v>
      </c>
      <c r="B9" s="2">
        <v>121500</v>
      </c>
      <c r="C9" s="2">
        <v>0</v>
      </c>
      <c r="D9" s="2">
        <v>21355.08</v>
      </c>
      <c r="E9" s="2">
        <f>(B9)*0.0765</f>
        <v>9294.75</v>
      </c>
      <c r="F9" s="2">
        <v>0</v>
      </c>
      <c r="G9" s="2">
        <f>0.2991*B9</f>
        <v>36340.649999999994</v>
      </c>
      <c r="H9" s="2">
        <f>(7*6)+(7*6)</f>
        <v>84</v>
      </c>
      <c r="I9" s="2">
        <f>(1.5+1.5*12)</f>
        <v>19.5</v>
      </c>
      <c r="J9" s="2">
        <f>(166.24*6)+(174.55*6)</f>
        <v>2044.7400000000002</v>
      </c>
      <c r="K9" s="2">
        <f>(30.12*6)+(30.11*6)</f>
        <v>361.38</v>
      </c>
      <c r="L9" s="3">
        <f>SUM(B9:K9)</f>
        <v>191000.1</v>
      </c>
    </row>
    <row r="10" spans="1:13" x14ac:dyDescent="0.25">
      <c r="A10" t="s">
        <v>20</v>
      </c>
      <c r="B10" s="2">
        <v>134276</v>
      </c>
      <c r="C10" s="2">
        <v>0</v>
      </c>
      <c r="D10" s="2">
        <v>0</v>
      </c>
      <c r="E10" s="2">
        <f>(C10+B10+F10)*0.0765</f>
        <v>11088.945810000001</v>
      </c>
      <c r="F10" s="2">
        <f>D9*0.5</f>
        <v>10677.54</v>
      </c>
      <c r="G10" s="2">
        <f>0.2991*(B10+F10)</f>
        <v>43355.603814000002</v>
      </c>
      <c r="H10" s="2">
        <f>(28+6)+(28*6)</f>
        <v>202</v>
      </c>
      <c r="I10" s="2">
        <f>(6*12)</f>
        <v>72</v>
      </c>
      <c r="J10" s="2">
        <f>(178.68*6)+(170.17*6)</f>
        <v>2093.1</v>
      </c>
      <c r="K10" s="2">
        <f>(30.12*6)+(30.11*6)</f>
        <v>361.38</v>
      </c>
      <c r="L10" s="3">
        <f>SUM(B10:K10)</f>
        <v>202126.56962400003</v>
      </c>
    </row>
  </sheetData>
  <mergeCells count="3">
    <mergeCell ref="A1:L1"/>
    <mergeCell ref="A2:L2"/>
    <mergeCell ref="A3:L3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Adam Cocco</cp:lastModifiedBy>
  <dcterms:created xsi:type="dcterms:W3CDTF">2013-03-14T19:52:03Z</dcterms:created>
  <dcterms:modified xsi:type="dcterms:W3CDTF">2025-12-03T18:48:01Z</dcterms:modified>
</cp:coreProperties>
</file>